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2405e9bfaef5ce2/Pulpit/2_KONKURSY MEDYCZNE/3 Ratownicy/"/>
    </mc:Choice>
  </mc:AlternateContent>
  <xr:revisionPtr revIDLastSave="0" documentId="8_{EC1E66F9-6DD4-411A-A237-8359B5F090A1}" xr6:coauthVersionLast="47" xr6:coauthVersionMax="47" xr10:uidLastSave="{00000000-0000-0000-0000-000000000000}"/>
  <bookViews>
    <workbookView xWindow="-120" yWindow="-120" windowWidth="29040" windowHeight="15720" firstSheet="1" activeTab="11" xr2:uid="{00000000-000D-0000-FFFF-FFFF00000000}"/>
  </bookViews>
  <sheets>
    <sheet name="Nazwy części " sheetId="3" r:id="rId1"/>
    <sheet name="Część Nr 1" sheetId="1" r:id="rId2"/>
    <sheet name="Część Nr 2" sheetId="2" r:id="rId3"/>
    <sheet name="Część Nr 3" sheetId="4" r:id="rId4"/>
    <sheet name="Część 4" sheetId="5" r:id="rId5"/>
    <sheet name="Część 5" sheetId="6" r:id="rId6"/>
    <sheet name="Cześć 6" sheetId="7" r:id="rId7"/>
    <sheet name="Cześć 7" sheetId="8" r:id="rId8"/>
    <sheet name="Część 8" sheetId="9" r:id="rId9"/>
    <sheet name="Część 9" sheetId="10" r:id="rId10"/>
    <sheet name="Część 10" sheetId="11" r:id="rId11"/>
    <sheet name="Część 11" sheetId="12" r:id="rId12"/>
    <sheet name="Część12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" i="12" l="1"/>
  <c r="D12" i="12"/>
  <c r="G12" i="12" s="1"/>
  <c r="I11" i="12"/>
  <c r="D11" i="12"/>
  <c r="G11" i="12" s="1"/>
  <c r="I10" i="12"/>
  <c r="D10" i="12"/>
  <c r="G10" i="12" s="1"/>
  <c r="I9" i="12"/>
  <c r="D9" i="12"/>
  <c r="H9" i="12" s="1"/>
  <c r="J9" i="12" s="1"/>
  <c r="F8" i="12"/>
  <c r="I8" i="12" s="1"/>
  <c r="D8" i="12"/>
  <c r="H8" i="12" s="1"/>
  <c r="J8" i="12" s="1"/>
  <c r="I7" i="12"/>
  <c r="D7" i="12"/>
  <c r="G7" i="12" s="1"/>
  <c r="I12" i="11"/>
  <c r="D12" i="11"/>
  <c r="G12" i="11" s="1"/>
  <c r="I11" i="11"/>
  <c r="D11" i="11"/>
  <c r="G11" i="11" s="1"/>
  <c r="I10" i="11"/>
  <c r="D10" i="11"/>
  <c r="G10" i="11" s="1"/>
  <c r="I9" i="11"/>
  <c r="D9" i="11"/>
  <c r="H9" i="11" s="1"/>
  <c r="J9" i="11" s="1"/>
  <c r="F8" i="11"/>
  <c r="I8" i="11" s="1"/>
  <c r="D8" i="11"/>
  <c r="H8" i="11" s="1"/>
  <c r="I7" i="11"/>
  <c r="D7" i="11"/>
  <c r="G7" i="11" s="1"/>
  <c r="I12" i="10"/>
  <c r="D12" i="10"/>
  <c r="G12" i="10" s="1"/>
  <c r="I11" i="10"/>
  <c r="D11" i="10"/>
  <c r="G11" i="10" s="1"/>
  <c r="J10" i="10"/>
  <c r="I10" i="10"/>
  <c r="D10" i="10"/>
  <c r="G10" i="10" s="1"/>
  <c r="K10" i="10" s="1"/>
  <c r="I9" i="10"/>
  <c r="D9" i="10"/>
  <c r="H9" i="10" s="1"/>
  <c r="J9" i="10" s="1"/>
  <c r="F8" i="10"/>
  <c r="I8" i="10" s="1"/>
  <c r="D8" i="10"/>
  <c r="H8" i="10" s="1"/>
  <c r="I7" i="10"/>
  <c r="D7" i="10"/>
  <c r="G7" i="10" s="1"/>
  <c r="I12" i="9"/>
  <c r="D12" i="9"/>
  <c r="H12" i="9" s="1"/>
  <c r="J12" i="9" s="1"/>
  <c r="I11" i="9"/>
  <c r="D11" i="9"/>
  <c r="H11" i="9" s="1"/>
  <c r="J11" i="9" s="1"/>
  <c r="J10" i="9"/>
  <c r="I10" i="9"/>
  <c r="D10" i="9"/>
  <c r="G10" i="9" s="1"/>
  <c r="K10" i="9" s="1"/>
  <c r="I9" i="9"/>
  <c r="D9" i="9"/>
  <c r="G9" i="9" s="1"/>
  <c r="F8" i="9"/>
  <c r="I8" i="9" s="1"/>
  <c r="D8" i="9"/>
  <c r="I7" i="9"/>
  <c r="D7" i="9"/>
  <c r="H7" i="9" s="1"/>
  <c r="J7" i="9" s="1"/>
  <c r="I12" i="8"/>
  <c r="D12" i="8"/>
  <c r="G12" i="8" s="1"/>
  <c r="I11" i="8"/>
  <c r="D11" i="8"/>
  <c r="G11" i="8" s="1"/>
  <c r="J10" i="8"/>
  <c r="I10" i="8"/>
  <c r="D10" i="8"/>
  <c r="G10" i="8" s="1"/>
  <c r="K10" i="8" s="1"/>
  <c r="I9" i="8"/>
  <c r="D9" i="8"/>
  <c r="H9" i="8" s="1"/>
  <c r="J9" i="8" s="1"/>
  <c r="F8" i="8"/>
  <c r="I8" i="8" s="1"/>
  <c r="D8" i="8"/>
  <c r="H8" i="8" s="1"/>
  <c r="J8" i="8" s="1"/>
  <c r="I7" i="8"/>
  <c r="D7" i="8"/>
  <c r="G7" i="8" s="1"/>
  <c r="J10" i="7"/>
  <c r="I12" i="7"/>
  <c r="D12" i="7"/>
  <c r="G12" i="7" s="1"/>
  <c r="I11" i="7"/>
  <c r="D11" i="7"/>
  <c r="G11" i="7" s="1"/>
  <c r="I10" i="7"/>
  <c r="D10" i="7"/>
  <c r="G10" i="7" s="1"/>
  <c r="I9" i="7"/>
  <c r="D9" i="7"/>
  <c r="H9" i="7" s="1"/>
  <c r="J9" i="7" s="1"/>
  <c r="F8" i="7"/>
  <c r="I8" i="7" s="1"/>
  <c r="D8" i="7"/>
  <c r="H8" i="7" s="1"/>
  <c r="I7" i="7"/>
  <c r="D7" i="7"/>
  <c r="G7" i="7" s="1"/>
  <c r="I12" i="6"/>
  <c r="D12" i="6"/>
  <c r="G12" i="6" s="1"/>
  <c r="I11" i="6"/>
  <c r="D11" i="6"/>
  <c r="G11" i="6" s="1"/>
  <c r="I10" i="6"/>
  <c r="D10" i="6"/>
  <c r="G10" i="6" s="1"/>
  <c r="I9" i="6"/>
  <c r="D9" i="6"/>
  <c r="H9" i="6" s="1"/>
  <c r="J9" i="6" s="1"/>
  <c r="F8" i="6"/>
  <c r="I8" i="6" s="1"/>
  <c r="D8" i="6"/>
  <c r="H8" i="6" s="1"/>
  <c r="I7" i="6"/>
  <c r="D7" i="6"/>
  <c r="G7" i="6" s="1"/>
  <c r="I12" i="5"/>
  <c r="D12" i="5"/>
  <c r="G12" i="5" s="1"/>
  <c r="I11" i="5"/>
  <c r="D11" i="5"/>
  <c r="G11" i="5" s="1"/>
  <c r="J10" i="5"/>
  <c r="I10" i="5"/>
  <c r="D10" i="5"/>
  <c r="G10" i="5" s="1"/>
  <c r="K10" i="5" s="1"/>
  <c r="I9" i="5"/>
  <c r="D9" i="5"/>
  <c r="H9" i="5" s="1"/>
  <c r="J9" i="5" s="1"/>
  <c r="F8" i="5"/>
  <c r="I8" i="5" s="1"/>
  <c r="D8" i="5"/>
  <c r="G8" i="5" s="1"/>
  <c r="I7" i="5"/>
  <c r="D7" i="5"/>
  <c r="I12" i="2"/>
  <c r="D12" i="2"/>
  <c r="G12" i="2" s="1"/>
  <c r="I11" i="2"/>
  <c r="D11" i="2"/>
  <c r="J10" i="2"/>
  <c r="I10" i="2"/>
  <c r="D10" i="2"/>
  <c r="I9" i="2"/>
  <c r="D9" i="2"/>
  <c r="F8" i="2"/>
  <c r="I8" i="2" s="1"/>
  <c r="D8" i="2"/>
  <c r="I7" i="2"/>
  <c r="D7" i="2"/>
  <c r="G7" i="2" s="1"/>
  <c r="I12" i="4"/>
  <c r="D12" i="4"/>
  <c r="G12" i="4" s="1"/>
  <c r="I11" i="4"/>
  <c r="G11" i="4"/>
  <c r="D11" i="4"/>
  <c r="J10" i="4"/>
  <c r="I10" i="4"/>
  <c r="D10" i="4"/>
  <c r="I9" i="4"/>
  <c r="D9" i="4"/>
  <c r="F8" i="4"/>
  <c r="I8" i="4" s="1"/>
  <c r="D8" i="4"/>
  <c r="G8" i="4" s="1"/>
  <c r="I7" i="4"/>
  <c r="D7" i="4"/>
  <c r="G7" i="4" s="1"/>
  <c r="H7" i="5" l="1"/>
  <c r="J7" i="5" s="1"/>
  <c r="G7" i="5"/>
  <c r="H10" i="12"/>
  <c r="J10" i="12" s="1"/>
  <c r="J8" i="11"/>
  <c r="G9" i="11"/>
  <c r="K9" i="11" s="1"/>
  <c r="H10" i="11"/>
  <c r="J10" i="11" s="1"/>
  <c r="J8" i="10"/>
  <c r="G7" i="9"/>
  <c r="G12" i="9"/>
  <c r="G8" i="9"/>
  <c r="G9" i="8"/>
  <c r="K9" i="8" s="1"/>
  <c r="J8" i="7"/>
  <c r="H10" i="6"/>
  <c r="J10" i="6" s="1"/>
  <c r="J8" i="6"/>
  <c r="K10" i="12"/>
  <c r="H7" i="12"/>
  <c r="J7" i="12" s="1"/>
  <c r="G8" i="12"/>
  <c r="K8" i="12" s="1"/>
  <c r="G9" i="12"/>
  <c r="K9" i="12" s="1"/>
  <c r="H11" i="12"/>
  <c r="J11" i="12" s="1"/>
  <c r="K11" i="12" s="1"/>
  <c r="H12" i="12"/>
  <c r="J12" i="12" s="1"/>
  <c r="K12" i="12" s="1"/>
  <c r="K10" i="11"/>
  <c r="H7" i="11"/>
  <c r="J7" i="11" s="1"/>
  <c r="K7" i="11" s="1"/>
  <c r="G8" i="11"/>
  <c r="K8" i="11" s="1"/>
  <c r="H11" i="11"/>
  <c r="J11" i="11" s="1"/>
  <c r="K11" i="11" s="1"/>
  <c r="H12" i="11"/>
  <c r="J12" i="11" s="1"/>
  <c r="K12" i="11" s="1"/>
  <c r="H7" i="10"/>
  <c r="J7" i="10" s="1"/>
  <c r="G8" i="10"/>
  <c r="K8" i="10" s="1"/>
  <c r="G9" i="10"/>
  <c r="K9" i="10" s="1"/>
  <c r="H11" i="10"/>
  <c r="J11" i="10" s="1"/>
  <c r="K11" i="10" s="1"/>
  <c r="H12" i="10"/>
  <c r="J12" i="10" s="1"/>
  <c r="K12" i="10" s="1"/>
  <c r="H8" i="9"/>
  <c r="J8" i="9" s="1"/>
  <c r="K8" i="9" s="1"/>
  <c r="G11" i="9"/>
  <c r="K11" i="9" s="1"/>
  <c r="G13" i="9"/>
  <c r="K12" i="9"/>
  <c r="K7" i="9"/>
  <c r="H9" i="9"/>
  <c r="J9" i="9" s="1"/>
  <c r="H7" i="8"/>
  <c r="J7" i="8" s="1"/>
  <c r="G8" i="8"/>
  <c r="K8" i="8" s="1"/>
  <c r="H11" i="8"/>
  <c r="J11" i="8" s="1"/>
  <c r="K11" i="8" s="1"/>
  <c r="H12" i="8"/>
  <c r="J12" i="8" s="1"/>
  <c r="K12" i="8" s="1"/>
  <c r="K10" i="7"/>
  <c r="H7" i="7"/>
  <c r="J7" i="7" s="1"/>
  <c r="G8" i="7"/>
  <c r="K8" i="7" s="1"/>
  <c r="G9" i="7"/>
  <c r="K9" i="7" s="1"/>
  <c r="H11" i="7"/>
  <c r="J11" i="7" s="1"/>
  <c r="K11" i="7" s="1"/>
  <c r="H12" i="7"/>
  <c r="J12" i="7" s="1"/>
  <c r="K12" i="7" s="1"/>
  <c r="K10" i="6"/>
  <c r="H7" i="6"/>
  <c r="J7" i="6" s="1"/>
  <c r="G8" i="6"/>
  <c r="K8" i="6" s="1"/>
  <c r="G9" i="6"/>
  <c r="K9" i="6" s="1"/>
  <c r="H11" i="6"/>
  <c r="J11" i="6" s="1"/>
  <c r="K11" i="6" s="1"/>
  <c r="H12" i="6"/>
  <c r="J12" i="6" s="1"/>
  <c r="K12" i="6" s="1"/>
  <c r="H8" i="5"/>
  <c r="J8" i="5" s="1"/>
  <c r="K8" i="5" s="1"/>
  <c r="K7" i="5"/>
  <c r="G9" i="5"/>
  <c r="K9" i="5" s="1"/>
  <c r="H11" i="5"/>
  <c r="J11" i="5" s="1"/>
  <c r="H12" i="5"/>
  <c r="J12" i="5" s="1"/>
  <c r="K12" i="5" s="1"/>
  <c r="G13" i="5"/>
  <c r="G8" i="2"/>
  <c r="H7" i="2"/>
  <c r="J7" i="2" s="1"/>
  <c r="K7" i="2" s="1"/>
  <c r="H8" i="2"/>
  <c r="J8" i="2" s="1"/>
  <c r="K8" i="2" s="1"/>
  <c r="G9" i="2"/>
  <c r="G10" i="2"/>
  <c r="K10" i="2" s="1"/>
  <c r="G11" i="2"/>
  <c r="H12" i="2"/>
  <c r="J12" i="2" s="1"/>
  <c r="K12" i="2" s="1"/>
  <c r="H9" i="2"/>
  <c r="J9" i="2" s="1"/>
  <c r="H11" i="2"/>
  <c r="J11" i="2" s="1"/>
  <c r="H7" i="4"/>
  <c r="J7" i="4" s="1"/>
  <c r="H8" i="4"/>
  <c r="J8" i="4" s="1"/>
  <c r="K8" i="4" s="1"/>
  <c r="G9" i="4"/>
  <c r="G10" i="4"/>
  <c r="K10" i="4" s="1"/>
  <c r="H12" i="4"/>
  <c r="J12" i="4" s="1"/>
  <c r="K12" i="4" s="1"/>
  <c r="H9" i="4"/>
  <c r="J9" i="4" s="1"/>
  <c r="H11" i="4"/>
  <c r="J11" i="4" s="1"/>
  <c r="K11" i="4" s="1"/>
  <c r="I12" i="1"/>
  <c r="D12" i="1"/>
  <c r="G12" i="1" s="1"/>
  <c r="I11" i="1"/>
  <c r="D11" i="1"/>
  <c r="I10" i="1"/>
  <c r="J10" i="1"/>
  <c r="D10" i="1"/>
  <c r="G10" i="1" s="1"/>
  <c r="K10" i="1" s="1"/>
  <c r="I9" i="1"/>
  <c r="D9" i="1"/>
  <c r="F8" i="1"/>
  <c r="I8" i="1" s="1"/>
  <c r="D8" i="1"/>
  <c r="I7" i="1"/>
  <c r="D7" i="1"/>
  <c r="J13" i="9" l="1"/>
  <c r="J13" i="12"/>
  <c r="K7" i="12"/>
  <c r="K13" i="12" s="1"/>
  <c r="G13" i="12"/>
  <c r="K13" i="11"/>
  <c r="J13" i="11"/>
  <c r="G13" i="11"/>
  <c r="J13" i="10"/>
  <c r="K7" i="10"/>
  <c r="K13" i="10" s="1"/>
  <c r="G13" i="10"/>
  <c r="K9" i="9"/>
  <c r="K13" i="9" s="1"/>
  <c r="J13" i="8"/>
  <c r="K7" i="8"/>
  <c r="K13" i="8" s="1"/>
  <c r="G13" i="8"/>
  <c r="J13" i="7"/>
  <c r="K7" i="7"/>
  <c r="K13" i="7" s="1"/>
  <c r="G13" i="7"/>
  <c r="G13" i="6"/>
  <c r="J13" i="6"/>
  <c r="K7" i="6"/>
  <c r="K13" i="6" s="1"/>
  <c r="J13" i="5"/>
  <c r="K11" i="5"/>
  <c r="K13" i="5" s="1"/>
  <c r="H12" i="1"/>
  <c r="J12" i="1" s="1"/>
  <c r="K12" i="1" s="1"/>
  <c r="G13" i="2"/>
  <c r="K11" i="2"/>
  <c r="J13" i="2"/>
  <c r="K9" i="2"/>
  <c r="K13" i="2" s="1"/>
  <c r="K9" i="4"/>
  <c r="J13" i="4"/>
  <c r="G13" i="4"/>
  <c r="K7" i="4"/>
  <c r="G11" i="1"/>
  <c r="H11" i="1"/>
  <c r="J11" i="1" s="1"/>
  <c r="H9" i="1"/>
  <c r="J9" i="1" s="1"/>
  <c r="G9" i="1"/>
  <c r="G8" i="1"/>
  <c r="H8" i="1"/>
  <c r="J8" i="1" s="1"/>
  <c r="H7" i="1"/>
  <c r="J7" i="1" s="1"/>
  <c r="G7" i="1"/>
  <c r="K13" i="4" l="1"/>
  <c r="K9" i="1"/>
  <c r="K8" i="1"/>
  <c r="K7" i="1"/>
  <c r="G13" i="1"/>
  <c r="J13" i="1"/>
  <c r="K11" i="1"/>
  <c r="K13" i="1" l="1"/>
</calcChain>
</file>

<file path=xl/sharedStrings.xml><?xml version="1.0" encoding="utf-8"?>
<sst xmlns="http://schemas.openxmlformats.org/spreadsheetml/2006/main" count="333" uniqueCount="47">
  <si>
    <t>Załącznik Nr 1 - Formularz cenowy część Nr 1</t>
  </si>
  <si>
    <t>Dział Pomocy Doraźnej i Transport  Sanitarny</t>
  </si>
  <si>
    <t>Zamówienie podstawowe</t>
  </si>
  <si>
    <t xml:space="preserve">Ogółem Wartość zamówienia </t>
  </si>
  <si>
    <t>Dyżury</t>
  </si>
  <si>
    <t>średnia liczba godzin realizowana w miesiącu</t>
  </si>
  <si>
    <t xml:space="preserve">ilość miesięcy </t>
  </si>
  <si>
    <t>maksymalna ilość godzin w okresie obowiązywania umowy</t>
  </si>
  <si>
    <t>jednostka miary</t>
  </si>
  <si>
    <t xml:space="preserve">cena brutto </t>
  </si>
  <si>
    <t>wartość brutto</t>
  </si>
  <si>
    <t xml:space="preserve">maksymalna liczba godzin </t>
  </si>
  <si>
    <t>maksymalna ilość dyżurów</t>
  </si>
  <si>
    <t>maksymalna  ilość dyżurów</t>
  </si>
  <si>
    <t>Podstawowy dyżur medyczny</t>
  </si>
  <si>
    <t>1 h</t>
  </si>
  <si>
    <t>Dodatek 30%</t>
  </si>
  <si>
    <t>Kierownik ZRM</t>
  </si>
  <si>
    <t>1 dyżur</t>
  </si>
  <si>
    <t>Gotowość – transport sanitarny</t>
  </si>
  <si>
    <t>Kierowca/sanitariusz – transport sanitarny</t>
  </si>
  <si>
    <t xml:space="preserve">Dodatek 100 zł za 12 godz. dyżur świąteczny w ZRM </t>
  </si>
  <si>
    <t>Pawo opcji - 50 % zamówienia podstawoego</t>
  </si>
  <si>
    <t xml:space="preserve">Numer części </t>
  </si>
  <si>
    <t>Nazwisko</t>
  </si>
  <si>
    <t>Samul Wojciech</t>
  </si>
  <si>
    <t>Kozłowski Jakub</t>
  </si>
  <si>
    <t>Załącznik Nr 1 - Formularz cenowy część Nr 2</t>
  </si>
  <si>
    <t>Mątwicki Adrian</t>
  </si>
  <si>
    <t>Załącznik Nr 1 - Formularz cenowy część Nr 3</t>
  </si>
  <si>
    <t>Załącznik Nr 1 - Formularz cenowy część Nr 4</t>
  </si>
  <si>
    <t>Bereda Artur</t>
  </si>
  <si>
    <t>Pasturski Maciej</t>
  </si>
  <si>
    <t>Załącznik Nr 1 - Formularz cenowy część Nr 5</t>
  </si>
  <si>
    <t>Załącznik Nr 1 - Formularz cenowy część Nr 6</t>
  </si>
  <si>
    <t>Szempliński Mariusz</t>
  </si>
  <si>
    <t>Dąbrowski Michał</t>
  </si>
  <si>
    <t>Załącznik Nr 1 - Formularz cenowy część Nr 7</t>
  </si>
  <si>
    <t>Zduniak Sebastian</t>
  </si>
  <si>
    <t>Załącznik Nr 1 - Formularz cenowy część Nr 8</t>
  </si>
  <si>
    <t>Bonalski Michał</t>
  </si>
  <si>
    <t>Załącznik Nr 1 - Formularz cenowy część Nr 9</t>
  </si>
  <si>
    <t>Worobiej Tadeusz</t>
  </si>
  <si>
    <t>Załącznik Nr 1 - Formularz cenowy część Nr 10</t>
  </si>
  <si>
    <t>Dziekan Mateusz</t>
  </si>
  <si>
    <t>Załącznik Nr 1 - Formularz cenowy część Nr 11</t>
  </si>
  <si>
    <t>Mańka Tomasz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</si>
</sst>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</numFmts>
  <fonts count="6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Liberation Sans1"/>
      <charset val="238"/>
    </font>
    <font>
      <sz val="8"/>
      <color rgb="FF000000"/>
      <name val="Cambria"/>
      <family val="1"/>
      <charset val="238"/>
    </font>
    <font>
      <b/>
      <sz val="8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Border="0" applyProtection="0"/>
  </cellStyleXfs>
  <cellXfs count="28">
    <xf numFmtId="0" fontId="0" fillId="0" borderId="0" xfId="0"/>
    <xf numFmtId="164" fontId="3" fillId="0" borderId="1" xfId="2" applyNumberFormat="1" applyFont="1" applyBorder="1" applyAlignment="1">
      <alignment horizontal="center" vertical="center"/>
    </xf>
    <xf numFmtId="44" fontId="3" fillId="2" borderId="1" xfId="2" applyNumberFormat="1" applyFont="1" applyFill="1" applyBorder="1" applyAlignment="1">
      <alignment horizontal="center" vertical="center"/>
    </xf>
    <xf numFmtId="44" fontId="3" fillId="3" borderId="1" xfId="2" applyNumberFormat="1" applyFont="1" applyFill="1" applyBorder="1" applyAlignment="1">
      <alignment horizontal="center" vertical="center"/>
    </xf>
    <xf numFmtId="44" fontId="4" fillId="4" borderId="1" xfId="2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center" vertical="center"/>
    </xf>
    <xf numFmtId="44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</cellXfs>
  <cellStyles count="3">
    <cellStyle name="Default" xfId="2" xr:uid="{00000000-0005-0000-0000-000000000000}"/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16"/>
  <sheetViews>
    <sheetView zoomScale="130" zoomScaleNormal="130" workbookViewId="0">
      <selection activeCell="B23" sqref="B23"/>
    </sheetView>
  </sheetViews>
  <sheetFormatPr defaultRowHeight="15"/>
  <cols>
    <col min="1" max="1" width="14" customWidth="1"/>
    <col min="2" max="2" width="53.7109375" customWidth="1"/>
  </cols>
  <sheetData>
    <row r="4" spans="1:2" ht="25.5" customHeight="1">
      <c r="A4" s="16" t="s">
        <v>23</v>
      </c>
      <c r="B4" s="17" t="s">
        <v>24</v>
      </c>
    </row>
    <row r="5" spans="1:2">
      <c r="A5" s="15">
        <v>1</v>
      </c>
      <c r="B5" s="15" t="s">
        <v>25</v>
      </c>
    </row>
    <row r="6" spans="1:2">
      <c r="A6" s="15">
        <v>2</v>
      </c>
      <c r="B6" s="15" t="s">
        <v>26</v>
      </c>
    </row>
    <row r="7" spans="1:2">
      <c r="A7" s="15">
        <v>3</v>
      </c>
      <c r="B7" s="15" t="s">
        <v>28</v>
      </c>
    </row>
    <row r="8" spans="1:2">
      <c r="A8" s="15">
        <v>4</v>
      </c>
      <c r="B8" s="15" t="s">
        <v>31</v>
      </c>
    </row>
    <row r="9" spans="1:2">
      <c r="A9" s="15">
        <v>5</v>
      </c>
      <c r="B9" s="15" t="s">
        <v>32</v>
      </c>
    </row>
    <row r="10" spans="1:2">
      <c r="A10" s="15">
        <v>6</v>
      </c>
      <c r="B10" s="15" t="s">
        <v>35</v>
      </c>
    </row>
    <row r="11" spans="1:2">
      <c r="A11" s="15">
        <v>7</v>
      </c>
      <c r="B11" s="15" t="s">
        <v>36</v>
      </c>
    </row>
    <row r="12" spans="1:2">
      <c r="A12" s="15">
        <v>8</v>
      </c>
      <c r="B12" s="15" t="s">
        <v>38</v>
      </c>
    </row>
    <row r="13" spans="1:2">
      <c r="A13" s="15">
        <v>9</v>
      </c>
      <c r="B13" s="15" t="s">
        <v>40</v>
      </c>
    </row>
    <row r="14" spans="1:2">
      <c r="A14" s="15">
        <v>10</v>
      </c>
      <c r="B14" s="15" t="s">
        <v>42</v>
      </c>
    </row>
    <row r="15" spans="1:2">
      <c r="A15" s="15">
        <v>11</v>
      </c>
      <c r="B15" s="15" t="s">
        <v>44</v>
      </c>
    </row>
    <row r="16" spans="1:2">
      <c r="A16" s="15">
        <v>12</v>
      </c>
      <c r="B16" s="15" t="s">
        <v>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"/>
  <sheetViews>
    <sheetView zoomScale="160" zoomScaleNormal="160" workbookViewId="0">
      <selection activeCell="E8" sqref="E8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120</v>
      </c>
      <c r="C7" s="5">
        <v>15</v>
      </c>
      <c r="D7" s="5">
        <f>PRODUCT(B7,C7)</f>
        <v>1800</v>
      </c>
      <c r="E7" s="5" t="s">
        <v>15</v>
      </c>
      <c r="F7" s="1">
        <v>55</v>
      </c>
      <c r="G7" s="11">
        <f t="shared" ref="G7:G12" si="0">PRODUCT(D7,F7)</f>
        <v>99000</v>
      </c>
      <c r="H7" s="5">
        <f>PRODUCT(D7,50%)</f>
        <v>900</v>
      </c>
      <c r="I7" s="1">
        <f>F7</f>
        <v>55</v>
      </c>
      <c r="J7" s="12">
        <f t="shared" ref="J7:J12" si="1">PRODUCT(H7,F7)</f>
        <v>49500</v>
      </c>
      <c r="K7" s="12">
        <f>SUM(G7,J7)</f>
        <v>148500</v>
      </c>
    </row>
    <row r="8" spans="1:11">
      <c r="A8" s="10" t="s">
        <v>16</v>
      </c>
      <c r="B8" s="5">
        <v>120</v>
      </c>
      <c r="C8" s="5">
        <v>15</v>
      </c>
      <c r="D8" s="5">
        <f t="shared" ref="D8:D12" si="2">PRODUCT(B8,C8)</f>
        <v>1800</v>
      </c>
      <c r="E8" s="5" t="s">
        <v>15</v>
      </c>
      <c r="F8" s="1">
        <f>PRODUCT(F7,0.3)</f>
        <v>16.5</v>
      </c>
      <c r="G8" s="11">
        <f t="shared" si="0"/>
        <v>29700</v>
      </c>
      <c r="H8" s="5">
        <f t="shared" ref="H8:H12" si="3">PRODUCT(D8,50%)</f>
        <v>900</v>
      </c>
      <c r="I8" s="1">
        <f t="shared" ref="I8:I12" si="4">F8</f>
        <v>16.5</v>
      </c>
      <c r="J8" s="12">
        <f t="shared" si="1"/>
        <v>14850</v>
      </c>
      <c r="K8" s="12">
        <f t="shared" ref="K8:K12" si="5">SUM(G8,J8)</f>
        <v>44550</v>
      </c>
    </row>
    <row r="9" spans="1:11">
      <c r="A9" s="13" t="s">
        <v>17</v>
      </c>
      <c r="B9" s="5">
        <v>84</v>
      </c>
      <c r="C9" s="5">
        <v>15</v>
      </c>
      <c r="D9" s="5">
        <f t="shared" si="2"/>
        <v>1260</v>
      </c>
      <c r="E9" s="5" t="s">
        <v>15</v>
      </c>
      <c r="F9" s="1">
        <v>10</v>
      </c>
      <c r="G9" s="11">
        <f t="shared" si="0"/>
        <v>12600</v>
      </c>
      <c r="H9" s="5">
        <f t="shared" si="3"/>
        <v>630</v>
      </c>
      <c r="I9" s="1">
        <f t="shared" si="4"/>
        <v>10</v>
      </c>
      <c r="J9" s="12">
        <f t="shared" si="1"/>
        <v>6300</v>
      </c>
      <c r="K9" s="12">
        <f t="shared" si="5"/>
        <v>18900</v>
      </c>
    </row>
    <row r="10" spans="1:11" ht="21">
      <c r="A10" s="10" t="s">
        <v>21</v>
      </c>
      <c r="B10" s="5">
        <v>48</v>
      </c>
      <c r="C10" s="5">
        <v>15</v>
      </c>
      <c r="D10" s="5">
        <f>PRODUCT(B10,C10)/12</f>
        <v>60</v>
      </c>
      <c r="E10" s="5" t="s">
        <v>18</v>
      </c>
      <c r="F10" s="1">
        <v>100</v>
      </c>
      <c r="G10" s="11">
        <f t="shared" si="0"/>
        <v>6000</v>
      </c>
      <c r="H10" s="5">
        <v>30</v>
      </c>
      <c r="I10" s="1">
        <f t="shared" si="4"/>
        <v>100</v>
      </c>
      <c r="J10" s="12">
        <f t="shared" si="1"/>
        <v>3000</v>
      </c>
      <c r="K10" s="12">
        <f t="shared" si="5"/>
        <v>9000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154500</v>
      </c>
      <c r="H13" s="14"/>
      <c r="I13" s="14"/>
      <c r="J13" s="3">
        <f>SUM(J7:J12)</f>
        <v>77250</v>
      </c>
      <c r="K13" s="4">
        <f>SUM(K7:K12)</f>
        <v>231750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3"/>
  <sheetViews>
    <sheetView zoomScale="160" zoomScaleNormal="160" workbookViewId="0">
      <selection activeCell="E25" sqref="E25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240</v>
      </c>
      <c r="C7" s="5">
        <v>15</v>
      </c>
      <c r="D7" s="5">
        <f>PRODUCT(B7,C7)</f>
        <v>3600</v>
      </c>
      <c r="E7" s="5" t="s">
        <v>15</v>
      </c>
      <c r="F7" s="1">
        <v>55</v>
      </c>
      <c r="G7" s="11">
        <f t="shared" ref="G7:G12" si="0">PRODUCT(D7,F7)</f>
        <v>198000</v>
      </c>
      <c r="H7" s="5">
        <f>PRODUCT(D7,50%)</f>
        <v>1800</v>
      </c>
      <c r="I7" s="1">
        <f>F7</f>
        <v>55</v>
      </c>
      <c r="J7" s="12">
        <f t="shared" ref="J7:J12" si="1">PRODUCT(H7,F7)</f>
        <v>99000</v>
      </c>
      <c r="K7" s="12">
        <f>SUM(G7,J7)</f>
        <v>297000</v>
      </c>
    </row>
    <row r="8" spans="1:11">
      <c r="A8" s="10" t="s">
        <v>16</v>
      </c>
      <c r="B8" s="5">
        <v>240</v>
      </c>
      <c r="C8" s="5">
        <v>15</v>
      </c>
      <c r="D8" s="5">
        <f t="shared" ref="D8:D12" si="2">PRODUCT(B8,C8)</f>
        <v>3600</v>
      </c>
      <c r="E8" s="5" t="s">
        <v>15</v>
      </c>
      <c r="F8" s="1">
        <f>PRODUCT(F7,0.3)</f>
        <v>16.5</v>
      </c>
      <c r="G8" s="11">
        <f t="shared" si="0"/>
        <v>59400</v>
      </c>
      <c r="H8" s="5">
        <f t="shared" ref="H8:H12" si="3">PRODUCT(D8,50%)</f>
        <v>1800</v>
      </c>
      <c r="I8" s="1">
        <f t="shared" ref="I8:I12" si="4">F8</f>
        <v>16.5</v>
      </c>
      <c r="J8" s="12">
        <f t="shared" si="1"/>
        <v>29700</v>
      </c>
      <c r="K8" s="12">
        <f t="shared" ref="K8:K12" si="5">SUM(G8,J8)</f>
        <v>89100</v>
      </c>
    </row>
    <row r="9" spans="1:11">
      <c r="A9" s="13" t="s">
        <v>17</v>
      </c>
      <c r="B9" s="5">
        <v>120</v>
      </c>
      <c r="C9" s="5">
        <v>15</v>
      </c>
      <c r="D9" s="5">
        <f t="shared" si="2"/>
        <v>1800</v>
      </c>
      <c r="E9" s="5" t="s">
        <v>15</v>
      </c>
      <c r="F9" s="1">
        <v>10</v>
      </c>
      <c r="G9" s="11">
        <f t="shared" si="0"/>
        <v>18000</v>
      </c>
      <c r="H9" s="5">
        <f t="shared" si="3"/>
        <v>900</v>
      </c>
      <c r="I9" s="1">
        <f t="shared" si="4"/>
        <v>10</v>
      </c>
      <c r="J9" s="12">
        <f t="shared" si="1"/>
        <v>9000</v>
      </c>
      <c r="K9" s="12">
        <f t="shared" si="5"/>
        <v>27000</v>
      </c>
    </row>
    <row r="10" spans="1:11" ht="21">
      <c r="A10" s="10" t="s">
        <v>21</v>
      </c>
      <c r="B10" s="5">
        <v>72</v>
      </c>
      <c r="C10" s="5">
        <v>15</v>
      </c>
      <c r="D10" s="5">
        <f>PRODUCT(B10,C10)/12</f>
        <v>90</v>
      </c>
      <c r="E10" s="5" t="s">
        <v>18</v>
      </c>
      <c r="F10" s="1">
        <v>100</v>
      </c>
      <c r="G10" s="11">
        <f t="shared" si="0"/>
        <v>9000</v>
      </c>
      <c r="H10" s="5">
        <f>D10/2</f>
        <v>45</v>
      </c>
      <c r="I10" s="1">
        <f t="shared" si="4"/>
        <v>100</v>
      </c>
      <c r="J10" s="12">
        <f t="shared" si="1"/>
        <v>4500</v>
      </c>
      <c r="K10" s="12">
        <f t="shared" si="5"/>
        <v>13500</v>
      </c>
    </row>
    <row r="11" spans="1:11">
      <c r="A11" s="10" t="s">
        <v>19</v>
      </c>
      <c r="B11" s="5">
        <v>84</v>
      </c>
      <c r="C11" s="5">
        <v>15</v>
      </c>
      <c r="D11" s="5">
        <f t="shared" si="2"/>
        <v>1260</v>
      </c>
      <c r="E11" s="5" t="s">
        <v>15</v>
      </c>
      <c r="F11" s="1">
        <v>10</v>
      </c>
      <c r="G11" s="11">
        <f t="shared" si="0"/>
        <v>12600</v>
      </c>
      <c r="H11" s="5">
        <f t="shared" si="3"/>
        <v>630</v>
      </c>
      <c r="I11" s="1">
        <f t="shared" si="4"/>
        <v>10</v>
      </c>
      <c r="J11" s="12">
        <f t="shared" si="1"/>
        <v>6300</v>
      </c>
      <c r="K11" s="12">
        <f t="shared" si="5"/>
        <v>18900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297000</v>
      </c>
      <c r="H13" s="14"/>
      <c r="I13" s="14"/>
      <c r="J13" s="3">
        <f>SUM(J7:J12)</f>
        <v>148500</v>
      </c>
      <c r="K13" s="4">
        <f>SUM(K7:K12)</f>
        <v>445500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3"/>
  <sheetViews>
    <sheetView tabSelected="1" zoomScale="145" zoomScaleNormal="145" workbookViewId="0">
      <selection activeCell="B24" sqref="B24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120</v>
      </c>
      <c r="C7" s="5">
        <v>15</v>
      </c>
      <c r="D7" s="5">
        <f>PRODUCT(B7,C7)</f>
        <v>1800</v>
      </c>
      <c r="E7" s="5" t="s">
        <v>15</v>
      </c>
      <c r="F7" s="1">
        <v>55</v>
      </c>
      <c r="G7" s="11">
        <f t="shared" ref="G7:G12" si="0">PRODUCT(D7,F7)</f>
        <v>99000</v>
      </c>
      <c r="H7" s="5">
        <f>PRODUCT(D7,50%)</f>
        <v>900</v>
      </c>
      <c r="I7" s="1">
        <f>F7</f>
        <v>55</v>
      </c>
      <c r="J7" s="12">
        <f t="shared" ref="J7:J12" si="1">PRODUCT(H7,F7)</f>
        <v>49500</v>
      </c>
      <c r="K7" s="12">
        <f>SUM(G7,J7)</f>
        <v>148500</v>
      </c>
    </row>
    <row r="8" spans="1:11">
      <c r="A8" s="10" t="s">
        <v>16</v>
      </c>
      <c r="B8" s="5">
        <v>120</v>
      </c>
      <c r="C8" s="5">
        <v>15</v>
      </c>
      <c r="D8" s="5">
        <f t="shared" ref="D8:D12" si="2">PRODUCT(B8,C8)</f>
        <v>1800</v>
      </c>
      <c r="E8" s="5" t="s">
        <v>15</v>
      </c>
      <c r="F8" s="1">
        <f>PRODUCT(F7,0.3)</f>
        <v>16.5</v>
      </c>
      <c r="G8" s="11">
        <f t="shared" si="0"/>
        <v>29700</v>
      </c>
      <c r="H8" s="5">
        <f t="shared" ref="H8:H12" si="3">PRODUCT(D8,50%)</f>
        <v>900</v>
      </c>
      <c r="I8" s="1">
        <f t="shared" ref="I8:I12" si="4">F8</f>
        <v>16.5</v>
      </c>
      <c r="J8" s="12">
        <f t="shared" si="1"/>
        <v>14850</v>
      </c>
      <c r="K8" s="12">
        <f t="shared" ref="K8:K12" si="5">SUM(G8,J8)</f>
        <v>44550</v>
      </c>
    </row>
    <row r="9" spans="1:11">
      <c r="A9" s="13" t="s">
        <v>17</v>
      </c>
      <c r="B9" s="5">
        <v>84</v>
      </c>
      <c r="C9" s="5">
        <v>15</v>
      </c>
      <c r="D9" s="5">
        <f t="shared" si="2"/>
        <v>1260</v>
      </c>
      <c r="E9" s="5" t="s">
        <v>15</v>
      </c>
      <c r="F9" s="1">
        <v>10</v>
      </c>
      <c r="G9" s="11">
        <f t="shared" si="0"/>
        <v>12600</v>
      </c>
      <c r="H9" s="5">
        <f t="shared" si="3"/>
        <v>630</v>
      </c>
      <c r="I9" s="1">
        <f t="shared" si="4"/>
        <v>10</v>
      </c>
      <c r="J9" s="12">
        <f t="shared" si="1"/>
        <v>6300</v>
      </c>
      <c r="K9" s="12">
        <f t="shared" si="5"/>
        <v>18900</v>
      </c>
    </row>
    <row r="10" spans="1:11" ht="21">
      <c r="A10" s="10" t="s">
        <v>21</v>
      </c>
      <c r="B10" s="5">
        <v>48</v>
      </c>
      <c r="C10" s="5">
        <v>15</v>
      </c>
      <c r="D10" s="5">
        <f>PRODUCT(B10,C10)/12</f>
        <v>60</v>
      </c>
      <c r="E10" s="5" t="s">
        <v>18</v>
      </c>
      <c r="F10" s="1">
        <v>100</v>
      </c>
      <c r="G10" s="11">
        <f t="shared" si="0"/>
        <v>6000</v>
      </c>
      <c r="H10" s="5">
        <f>D10/2</f>
        <v>30</v>
      </c>
      <c r="I10" s="1">
        <f t="shared" si="4"/>
        <v>100</v>
      </c>
      <c r="J10" s="12">
        <f t="shared" si="1"/>
        <v>3000</v>
      </c>
      <c r="K10" s="12">
        <f t="shared" si="5"/>
        <v>9000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154500</v>
      </c>
      <c r="H13" s="14"/>
      <c r="I13" s="14"/>
      <c r="J13" s="3">
        <f>SUM(J7:J12)</f>
        <v>77250</v>
      </c>
      <c r="K13" s="4">
        <f>SUM(K7:K12)</f>
        <v>231750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zoomScale="130" zoomScaleNormal="130" workbookViewId="0">
      <selection activeCell="A9" sqref="A9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 ht="23.2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28.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0.75" customHeight="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8.5" customHeight="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 ht="30" customHeight="1">
      <c r="A7" s="10" t="s">
        <v>14</v>
      </c>
      <c r="B7" s="5">
        <v>216</v>
      </c>
      <c r="C7" s="5">
        <v>15</v>
      </c>
      <c r="D7" s="5">
        <f>PRODUCT(B7,C7)</f>
        <v>3240</v>
      </c>
      <c r="E7" s="5" t="s">
        <v>15</v>
      </c>
      <c r="F7" s="1">
        <v>55</v>
      </c>
      <c r="G7" s="11">
        <f t="shared" ref="G7:G12" si="0">PRODUCT(D7,F7)</f>
        <v>178200</v>
      </c>
      <c r="H7" s="5">
        <f>PRODUCT(D7,50%)</f>
        <v>1620</v>
      </c>
      <c r="I7" s="1">
        <f>F7</f>
        <v>55</v>
      </c>
      <c r="J7" s="12">
        <f t="shared" ref="J7:J12" si="1">PRODUCT(H7,F7)</f>
        <v>89100</v>
      </c>
      <c r="K7" s="12">
        <f>SUM(G7,J7)</f>
        <v>267300</v>
      </c>
    </row>
    <row r="8" spans="1:11" ht="30" customHeight="1">
      <c r="A8" s="10" t="s">
        <v>16</v>
      </c>
      <c r="B8" s="5">
        <v>216</v>
      </c>
      <c r="C8" s="5">
        <v>15</v>
      </c>
      <c r="D8" s="5">
        <f t="shared" ref="D8:D12" si="2">PRODUCT(B8,C8)</f>
        <v>3240</v>
      </c>
      <c r="E8" s="5" t="s">
        <v>15</v>
      </c>
      <c r="F8" s="1">
        <f>PRODUCT(F7,0.3)</f>
        <v>16.5</v>
      </c>
      <c r="G8" s="11">
        <f t="shared" si="0"/>
        <v>53460</v>
      </c>
      <c r="H8" s="5">
        <f t="shared" ref="H8:H12" si="3">PRODUCT(D8,50%)</f>
        <v>1620</v>
      </c>
      <c r="I8" s="1">
        <f t="shared" ref="I8:I12" si="4">F8</f>
        <v>16.5</v>
      </c>
      <c r="J8" s="12">
        <f t="shared" si="1"/>
        <v>26730</v>
      </c>
      <c r="K8" s="12">
        <f t="shared" ref="K8:K12" si="5">SUM(G8,J8)</f>
        <v>80190</v>
      </c>
    </row>
    <row r="9" spans="1:11" ht="30" customHeight="1">
      <c r="A9" s="13" t="s">
        <v>17</v>
      </c>
      <c r="B9" s="5">
        <v>168</v>
      </c>
      <c r="C9" s="5">
        <v>15</v>
      </c>
      <c r="D9" s="5">
        <f t="shared" si="2"/>
        <v>2520</v>
      </c>
      <c r="E9" s="5" t="s">
        <v>15</v>
      </c>
      <c r="F9" s="1">
        <v>10</v>
      </c>
      <c r="G9" s="11">
        <f t="shared" si="0"/>
        <v>25200</v>
      </c>
      <c r="H9" s="5">
        <f t="shared" si="3"/>
        <v>1260</v>
      </c>
      <c r="I9" s="1">
        <f t="shared" si="4"/>
        <v>10</v>
      </c>
      <c r="J9" s="12">
        <f t="shared" si="1"/>
        <v>12600</v>
      </c>
      <c r="K9" s="12">
        <f t="shared" si="5"/>
        <v>37800</v>
      </c>
    </row>
    <row r="10" spans="1:11" ht="30" customHeight="1">
      <c r="A10" s="10" t="s">
        <v>21</v>
      </c>
      <c r="B10" s="5">
        <v>60</v>
      </c>
      <c r="C10" s="5">
        <v>15</v>
      </c>
      <c r="D10" s="5">
        <f>PRODUCT(B10,C10)/12</f>
        <v>75</v>
      </c>
      <c r="E10" s="5" t="s">
        <v>18</v>
      </c>
      <c r="F10" s="1">
        <v>100</v>
      </c>
      <c r="G10" s="11">
        <f t="shared" si="0"/>
        <v>7500</v>
      </c>
      <c r="H10" s="5">
        <v>37</v>
      </c>
      <c r="I10" s="1">
        <f t="shared" si="4"/>
        <v>100</v>
      </c>
      <c r="J10" s="12">
        <f t="shared" si="1"/>
        <v>3700</v>
      </c>
      <c r="K10" s="12">
        <f t="shared" si="5"/>
        <v>11200</v>
      </c>
    </row>
    <row r="11" spans="1:11" ht="30" customHeight="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30" customHeight="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 ht="30" customHeight="1">
      <c r="A13" s="14"/>
      <c r="B13" s="14"/>
      <c r="C13" s="14"/>
      <c r="D13" s="14"/>
      <c r="E13" s="14"/>
      <c r="F13" s="14"/>
      <c r="G13" s="2">
        <f>SUM(G7:G12)</f>
        <v>271560</v>
      </c>
      <c r="H13" s="14"/>
      <c r="I13" s="14"/>
      <c r="J13" s="3">
        <f>SUM(J7:J12)</f>
        <v>135730</v>
      </c>
      <c r="K13" s="4">
        <f>SUM(K7:K12)</f>
        <v>407290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rintOptions horizontalCentered="1" verticalCentered="1"/>
  <pageMargins left="0.11811023622047245" right="0.11811023622047245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zoomScale="145" zoomScaleNormal="145" workbookViewId="0">
      <selection activeCell="A9" sqref="A9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 customHeight="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168</v>
      </c>
      <c r="C7" s="5">
        <v>15</v>
      </c>
      <c r="D7" s="5">
        <f>PRODUCT(B7,C7)</f>
        <v>2520</v>
      </c>
      <c r="E7" s="5" t="s">
        <v>15</v>
      </c>
      <c r="F7" s="1">
        <v>55</v>
      </c>
      <c r="G7" s="11">
        <f t="shared" ref="G7:G12" si="0">PRODUCT(D7,F7)</f>
        <v>138600</v>
      </c>
      <c r="H7" s="5">
        <f>PRODUCT(D7,50%)</f>
        <v>1260</v>
      </c>
      <c r="I7" s="1">
        <f>F7</f>
        <v>55</v>
      </c>
      <c r="J7" s="12">
        <f t="shared" ref="J7:J12" si="1">PRODUCT(H7,F7)</f>
        <v>69300</v>
      </c>
      <c r="K7" s="12">
        <f>SUM(G7,J7)</f>
        <v>207900</v>
      </c>
    </row>
    <row r="8" spans="1:11">
      <c r="A8" s="10" t="s">
        <v>16</v>
      </c>
      <c r="B8" s="5">
        <v>168</v>
      </c>
      <c r="C8" s="5">
        <v>15</v>
      </c>
      <c r="D8" s="5">
        <f t="shared" ref="D8:D12" si="2">PRODUCT(B8,C8)</f>
        <v>2520</v>
      </c>
      <c r="E8" s="5" t="s">
        <v>15</v>
      </c>
      <c r="F8" s="1">
        <f>PRODUCT(F7,0.3)</f>
        <v>16.5</v>
      </c>
      <c r="G8" s="11">
        <f t="shared" si="0"/>
        <v>41580</v>
      </c>
      <c r="H8" s="5">
        <f t="shared" ref="H8:H12" si="3">PRODUCT(D8,50%)</f>
        <v>1260</v>
      </c>
      <c r="I8" s="1">
        <f t="shared" ref="I8:I12" si="4">F8</f>
        <v>16.5</v>
      </c>
      <c r="J8" s="12">
        <f t="shared" si="1"/>
        <v>20790</v>
      </c>
      <c r="K8" s="12">
        <f t="shared" ref="K8:K12" si="5">SUM(G8,J8)</f>
        <v>62370</v>
      </c>
    </row>
    <row r="9" spans="1:11">
      <c r="A9" s="13" t="s">
        <v>17</v>
      </c>
      <c r="B9" s="5">
        <v>84</v>
      </c>
      <c r="C9" s="5">
        <v>15</v>
      </c>
      <c r="D9" s="5">
        <f t="shared" si="2"/>
        <v>1260</v>
      </c>
      <c r="E9" s="5" t="s">
        <v>15</v>
      </c>
      <c r="F9" s="1">
        <v>10</v>
      </c>
      <c r="G9" s="11">
        <f t="shared" si="0"/>
        <v>12600</v>
      </c>
      <c r="H9" s="5">
        <f t="shared" si="3"/>
        <v>630</v>
      </c>
      <c r="I9" s="1">
        <f t="shared" si="4"/>
        <v>10</v>
      </c>
      <c r="J9" s="12">
        <f t="shared" si="1"/>
        <v>6300</v>
      </c>
      <c r="K9" s="12">
        <f t="shared" si="5"/>
        <v>18900</v>
      </c>
    </row>
    <row r="10" spans="1:11" ht="21">
      <c r="A10" s="10" t="s">
        <v>21</v>
      </c>
      <c r="B10" s="5">
        <v>60</v>
      </c>
      <c r="C10" s="5">
        <v>15</v>
      </c>
      <c r="D10" s="5">
        <f>PRODUCT(B10,C10)/12</f>
        <v>75</v>
      </c>
      <c r="E10" s="5" t="s">
        <v>18</v>
      </c>
      <c r="F10" s="1">
        <v>100</v>
      </c>
      <c r="G10" s="11">
        <f t="shared" si="0"/>
        <v>7500</v>
      </c>
      <c r="H10" s="5">
        <v>37</v>
      </c>
      <c r="I10" s="1">
        <f t="shared" si="4"/>
        <v>100</v>
      </c>
      <c r="J10" s="12">
        <f t="shared" si="1"/>
        <v>3700</v>
      </c>
      <c r="K10" s="12">
        <f t="shared" si="5"/>
        <v>11200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207480</v>
      </c>
      <c r="H13" s="14"/>
      <c r="I13" s="14"/>
      <c r="J13" s="3">
        <f>SUM(J7:J12)</f>
        <v>103690</v>
      </c>
      <c r="K13" s="4">
        <f>SUM(K7:K12)</f>
        <v>311170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zoomScale="145" zoomScaleNormal="145" workbookViewId="0">
      <selection activeCell="A19" sqref="A19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 customHeight="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168</v>
      </c>
      <c r="C7" s="5">
        <v>15</v>
      </c>
      <c r="D7" s="5">
        <f>PRODUCT(B7,C7)</f>
        <v>2520</v>
      </c>
      <c r="E7" s="5" t="s">
        <v>15</v>
      </c>
      <c r="F7" s="1">
        <v>55</v>
      </c>
      <c r="G7" s="11">
        <f t="shared" ref="G7:G12" si="0">PRODUCT(D7,F7)</f>
        <v>138600</v>
      </c>
      <c r="H7" s="5">
        <f>PRODUCT(D7,50%)</f>
        <v>1260</v>
      </c>
      <c r="I7" s="1">
        <f>F7</f>
        <v>55</v>
      </c>
      <c r="J7" s="12">
        <f t="shared" ref="J7:J12" si="1">PRODUCT(H7,F7)</f>
        <v>69300</v>
      </c>
      <c r="K7" s="12">
        <f>SUM(G7,J7)</f>
        <v>207900</v>
      </c>
    </row>
    <row r="8" spans="1:11">
      <c r="A8" s="10" t="s">
        <v>16</v>
      </c>
      <c r="B8" s="5">
        <v>168</v>
      </c>
      <c r="C8" s="5">
        <v>15</v>
      </c>
      <c r="D8" s="5">
        <f t="shared" ref="D8:D12" si="2">PRODUCT(B8,C8)</f>
        <v>2520</v>
      </c>
      <c r="E8" s="5" t="s">
        <v>15</v>
      </c>
      <c r="F8" s="1">
        <f>PRODUCT(F7,0.3)</f>
        <v>16.5</v>
      </c>
      <c r="G8" s="11">
        <f t="shared" si="0"/>
        <v>41580</v>
      </c>
      <c r="H8" s="5">
        <f t="shared" ref="H8:H12" si="3">PRODUCT(D8,50%)</f>
        <v>1260</v>
      </c>
      <c r="I8" s="1">
        <f t="shared" ref="I8:I12" si="4">F8</f>
        <v>16.5</v>
      </c>
      <c r="J8" s="12">
        <f t="shared" si="1"/>
        <v>20790</v>
      </c>
      <c r="K8" s="12">
        <f t="shared" ref="K8:K12" si="5">SUM(G8,J8)</f>
        <v>62370</v>
      </c>
    </row>
    <row r="9" spans="1:11">
      <c r="A9" s="13" t="s">
        <v>17</v>
      </c>
      <c r="B9" s="5">
        <v>84</v>
      </c>
      <c r="C9" s="5">
        <v>15</v>
      </c>
      <c r="D9" s="5">
        <f t="shared" si="2"/>
        <v>1260</v>
      </c>
      <c r="E9" s="5" t="s">
        <v>15</v>
      </c>
      <c r="F9" s="1">
        <v>10</v>
      </c>
      <c r="G9" s="11">
        <f t="shared" si="0"/>
        <v>12600</v>
      </c>
      <c r="H9" s="5">
        <f t="shared" si="3"/>
        <v>630</v>
      </c>
      <c r="I9" s="1">
        <f t="shared" si="4"/>
        <v>10</v>
      </c>
      <c r="J9" s="12">
        <f t="shared" si="1"/>
        <v>6300</v>
      </c>
      <c r="K9" s="12">
        <f t="shared" si="5"/>
        <v>18900</v>
      </c>
    </row>
    <row r="10" spans="1:11" ht="21">
      <c r="A10" s="10" t="s">
        <v>21</v>
      </c>
      <c r="B10" s="5">
        <v>60</v>
      </c>
      <c r="C10" s="5">
        <v>15</v>
      </c>
      <c r="D10" s="5">
        <f>PRODUCT(B10,C10)/12</f>
        <v>75</v>
      </c>
      <c r="E10" s="5" t="s">
        <v>18</v>
      </c>
      <c r="F10" s="1">
        <v>100</v>
      </c>
      <c r="G10" s="11">
        <f t="shared" si="0"/>
        <v>7500</v>
      </c>
      <c r="H10" s="5">
        <v>37</v>
      </c>
      <c r="I10" s="1">
        <f t="shared" si="4"/>
        <v>100</v>
      </c>
      <c r="J10" s="12">
        <f t="shared" si="1"/>
        <v>3700</v>
      </c>
      <c r="K10" s="12">
        <f t="shared" si="5"/>
        <v>11200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207480</v>
      </c>
      <c r="H13" s="14"/>
      <c r="I13" s="14"/>
      <c r="J13" s="3">
        <f>SUM(J7:J12)</f>
        <v>103690</v>
      </c>
      <c r="K13" s="4">
        <f>SUM(K7:K12)</f>
        <v>311170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zoomScale="130" zoomScaleNormal="130" workbookViewId="0">
      <selection activeCell="F8" sqref="F8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216</v>
      </c>
      <c r="C7" s="5">
        <v>15</v>
      </c>
      <c r="D7" s="5">
        <f>PRODUCT(B7,C7)</f>
        <v>3240</v>
      </c>
      <c r="E7" s="5" t="s">
        <v>15</v>
      </c>
      <c r="F7" s="1">
        <v>55</v>
      </c>
      <c r="G7" s="11">
        <f t="shared" ref="G7:G12" si="0">PRODUCT(D7,F7)</f>
        <v>178200</v>
      </c>
      <c r="H7" s="5">
        <f>PRODUCT(D7,50%)</f>
        <v>1620</v>
      </c>
      <c r="I7" s="1">
        <f>F7</f>
        <v>55</v>
      </c>
      <c r="J7" s="12">
        <f t="shared" ref="J7:J12" si="1">PRODUCT(H7,F7)</f>
        <v>89100</v>
      </c>
      <c r="K7" s="12">
        <f>SUM(G7,J7)</f>
        <v>267300</v>
      </c>
    </row>
    <row r="8" spans="1:11">
      <c r="A8" s="10" t="s">
        <v>16</v>
      </c>
      <c r="B8" s="5">
        <v>216</v>
      </c>
      <c r="C8" s="5">
        <v>15</v>
      </c>
      <c r="D8" s="5">
        <f t="shared" ref="D8:D12" si="2">PRODUCT(B8,C8)</f>
        <v>3240</v>
      </c>
      <c r="E8" s="5" t="s">
        <v>15</v>
      </c>
      <c r="F8" s="1">
        <f>PRODUCT(F7,0.3)</f>
        <v>16.5</v>
      </c>
      <c r="G8" s="11">
        <f t="shared" si="0"/>
        <v>53460</v>
      </c>
      <c r="H8" s="5">
        <f t="shared" ref="H8:H12" si="3">PRODUCT(D8,50%)</f>
        <v>1620</v>
      </c>
      <c r="I8" s="1">
        <f t="shared" ref="I8:I12" si="4">F8</f>
        <v>16.5</v>
      </c>
      <c r="J8" s="12">
        <f t="shared" si="1"/>
        <v>26730</v>
      </c>
      <c r="K8" s="12">
        <f t="shared" ref="K8:K12" si="5">SUM(G8,J8)</f>
        <v>80190</v>
      </c>
    </row>
    <row r="9" spans="1:11">
      <c r="A9" s="13" t="s">
        <v>17</v>
      </c>
      <c r="B9" s="5">
        <v>168</v>
      </c>
      <c r="C9" s="5">
        <v>15</v>
      </c>
      <c r="D9" s="5">
        <f t="shared" si="2"/>
        <v>2520</v>
      </c>
      <c r="E9" s="5" t="s">
        <v>15</v>
      </c>
      <c r="F9" s="1">
        <v>10</v>
      </c>
      <c r="G9" s="11">
        <f t="shared" si="0"/>
        <v>25200</v>
      </c>
      <c r="H9" s="5">
        <f t="shared" si="3"/>
        <v>1260</v>
      </c>
      <c r="I9" s="1">
        <f t="shared" si="4"/>
        <v>10</v>
      </c>
      <c r="J9" s="12">
        <f t="shared" si="1"/>
        <v>12600</v>
      </c>
      <c r="K9" s="12">
        <f t="shared" si="5"/>
        <v>37800</v>
      </c>
    </row>
    <row r="10" spans="1:11" ht="21">
      <c r="A10" s="10" t="s">
        <v>21</v>
      </c>
      <c r="B10" s="5">
        <v>60</v>
      </c>
      <c r="C10" s="5">
        <v>15</v>
      </c>
      <c r="D10" s="5">
        <f>PRODUCT(B10,C10)/12</f>
        <v>75</v>
      </c>
      <c r="E10" s="5" t="s">
        <v>18</v>
      </c>
      <c r="F10" s="1">
        <v>100</v>
      </c>
      <c r="G10" s="11">
        <f t="shared" si="0"/>
        <v>7500</v>
      </c>
      <c r="H10" s="5">
        <v>37</v>
      </c>
      <c r="I10" s="1">
        <f t="shared" si="4"/>
        <v>100</v>
      </c>
      <c r="J10" s="12">
        <f t="shared" si="1"/>
        <v>3700</v>
      </c>
      <c r="K10" s="12">
        <f t="shared" si="5"/>
        <v>11200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271560</v>
      </c>
      <c r="H13" s="14"/>
      <c r="I13" s="14"/>
      <c r="J13" s="3">
        <f>SUM(J7:J12)</f>
        <v>135730</v>
      </c>
      <c r="K13" s="4">
        <f>SUM(K7:K12)</f>
        <v>407290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"/>
  <sheetViews>
    <sheetView zoomScale="130" zoomScaleNormal="130" workbookViewId="0">
      <selection activeCell="A19" sqref="A19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240</v>
      </c>
      <c r="C7" s="5">
        <v>15</v>
      </c>
      <c r="D7" s="5">
        <f>PRODUCT(B7,C7)</f>
        <v>3600</v>
      </c>
      <c r="E7" s="5" t="s">
        <v>15</v>
      </c>
      <c r="F7" s="1">
        <v>55</v>
      </c>
      <c r="G7" s="11">
        <f t="shared" ref="G7:G12" si="0">PRODUCT(D7,F7)</f>
        <v>198000</v>
      </c>
      <c r="H7" s="5">
        <f>PRODUCT(D7,50%)</f>
        <v>1800</v>
      </c>
      <c r="I7" s="1">
        <f>F7</f>
        <v>55</v>
      </c>
      <c r="J7" s="12">
        <f t="shared" ref="J7:J12" si="1">PRODUCT(H7,F7)</f>
        <v>99000</v>
      </c>
      <c r="K7" s="12">
        <f>SUM(G7,J7)</f>
        <v>297000</v>
      </c>
    </row>
    <row r="8" spans="1:11">
      <c r="A8" s="10" t="s">
        <v>16</v>
      </c>
      <c r="B8" s="5">
        <v>240</v>
      </c>
      <c r="C8" s="5">
        <v>15</v>
      </c>
      <c r="D8" s="5">
        <f t="shared" ref="D8:D12" si="2">PRODUCT(B8,C8)</f>
        <v>3600</v>
      </c>
      <c r="E8" s="5" t="s">
        <v>15</v>
      </c>
      <c r="F8" s="1">
        <f>PRODUCT(F7,0.3)</f>
        <v>16.5</v>
      </c>
      <c r="G8" s="11">
        <f t="shared" si="0"/>
        <v>59400</v>
      </c>
      <c r="H8" s="5">
        <f t="shared" ref="H8:H12" si="3">PRODUCT(D8,50%)</f>
        <v>1800</v>
      </c>
      <c r="I8" s="1">
        <f t="shared" ref="I8:I12" si="4">F8</f>
        <v>16.5</v>
      </c>
      <c r="J8" s="12">
        <f t="shared" si="1"/>
        <v>29700</v>
      </c>
      <c r="K8" s="12">
        <f t="shared" ref="K8:K12" si="5">SUM(G8,J8)</f>
        <v>89100</v>
      </c>
    </row>
    <row r="9" spans="1:11">
      <c r="A9" s="13" t="s">
        <v>17</v>
      </c>
      <c r="B9" s="5">
        <v>120</v>
      </c>
      <c r="C9" s="5">
        <v>15</v>
      </c>
      <c r="D9" s="5">
        <f t="shared" si="2"/>
        <v>1800</v>
      </c>
      <c r="E9" s="5" t="s">
        <v>15</v>
      </c>
      <c r="F9" s="1">
        <v>10</v>
      </c>
      <c r="G9" s="11">
        <f t="shared" si="0"/>
        <v>18000</v>
      </c>
      <c r="H9" s="5">
        <f t="shared" si="3"/>
        <v>900</v>
      </c>
      <c r="I9" s="1">
        <f t="shared" si="4"/>
        <v>10</v>
      </c>
      <c r="J9" s="12">
        <f t="shared" si="1"/>
        <v>9000</v>
      </c>
      <c r="K9" s="12">
        <f t="shared" si="5"/>
        <v>27000</v>
      </c>
    </row>
    <row r="10" spans="1:11" ht="21">
      <c r="A10" s="10" t="s">
        <v>21</v>
      </c>
      <c r="B10" s="5">
        <v>72</v>
      </c>
      <c r="C10" s="5">
        <v>15</v>
      </c>
      <c r="D10" s="5">
        <f>PRODUCT(B10,C10)/12</f>
        <v>90</v>
      </c>
      <c r="E10" s="5" t="s">
        <v>18</v>
      </c>
      <c r="F10" s="1">
        <v>100</v>
      </c>
      <c r="G10" s="11">
        <f t="shared" si="0"/>
        <v>9000</v>
      </c>
      <c r="H10" s="5">
        <f>D10/2</f>
        <v>45</v>
      </c>
      <c r="I10" s="1">
        <f t="shared" si="4"/>
        <v>100</v>
      </c>
      <c r="J10" s="12">
        <f t="shared" si="1"/>
        <v>4500</v>
      </c>
      <c r="K10" s="12">
        <f t="shared" si="5"/>
        <v>13500</v>
      </c>
    </row>
    <row r="11" spans="1:11">
      <c r="A11" s="10" t="s">
        <v>19</v>
      </c>
      <c r="B11" s="5">
        <v>84</v>
      </c>
      <c r="C11" s="5">
        <v>15</v>
      </c>
      <c r="D11" s="5">
        <f t="shared" si="2"/>
        <v>1260</v>
      </c>
      <c r="E11" s="5" t="s">
        <v>15</v>
      </c>
      <c r="F11" s="1">
        <v>10</v>
      </c>
      <c r="G11" s="11">
        <f t="shared" si="0"/>
        <v>12600</v>
      </c>
      <c r="H11" s="5">
        <f t="shared" si="3"/>
        <v>630</v>
      </c>
      <c r="I11" s="1">
        <f t="shared" si="4"/>
        <v>10</v>
      </c>
      <c r="J11" s="12">
        <f t="shared" si="1"/>
        <v>6300</v>
      </c>
      <c r="K11" s="12">
        <f t="shared" si="5"/>
        <v>18900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297000</v>
      </c>
      <c r="H13" s="14"/>
      <c r="I13" s="14"/>
      <c r="J13" s="3">
        <f>SUM(J7:J12)</f>
        <v>148500</v>
      </c>
      <c r="K13" s="4">
        <f>SUM(K7:K12)</f>
        <v>445500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zoomScale="145" zoomScaleNormal="145" workbookViewId="0">
      <selection activeCell="F7" sqref="F7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60</v>
      </c>
      <c r="C7" s="5">
        <v>15</v>
      </c>
      <c r="D7" s="5">
        <f>PRODUCT(B7,C7)</f>
        <v>900</v>
      </c>
      <c r="E7" s="5" t="s">
        <v>15</v>
      </c>
      <c r="F7" s="1">
        <v>55</v>
      </c>
      <c r="G7" s="11">
        <f t="shared" ref="G7:G12" si="0">PRODUCT(D7,F7)</f>
        <v>49500</v>
      </c>
      <c r="H7" s="5">
        <f>PRODUCT(D7,50%)</f>
        <v>450</v>
      </c>
      <c r="I7" s="1">
        <f>F7</f>
        <v>55</v>
      </c>
      <c r="J7" s="12">
        <f t="shared" ref="J7:J12" si="1">PRODUCT(H7,F7)</f>
        <v>24750</v>
      </c>
      <c r="K7" s="12">
        <f>SUM(G7,J7)</f>
        <v>74250</v>
      </c>
    </row>
    <row r="8" spans="1:11">
      <c r="A8" s="10" t="s">
        <v>16</v>
      </c>
      <c r="B8" s="5">
        <v>60</v>
      </c>
      <c r="C8" s="5">
        <v>15</v>
      </c>
      <c r="D8" s="5">
        <f t="shared" ref="D8:D12" si="2">PRODUCT(B8,C8)</f>
        <v>900</v>
      </c>
      <c r="E8" s="5" t="s">
        <v>15</v>
      </c>
      <c r="F8" s="1">
        <f>PRODUCT(F7,0.3)</f>
        <v>16.5</v>
      </c>
      <c r="G8" s="11">
        <f t="shared" si="0"/>
        <v>14850</v>
      </c>
      <c r="H8" s="5">
        <f t="shared" ref="H8:H12" si="3">PRODUCT(D8,50%)</f>
        <v>450</v>
      </c>
      <c r="I8" s="1">
        <f t="shared" ref="I8:I12" si="4">F8</f>
        <v>16.5</v>
      </c>
      <c r="J8" s="12">
        <f t="shared" si="1"/>
        <v>7425</v>
      </c>
      <c r="K8" s="12">
        <f t="shared" ref="K8:K12" si="5">SUM(G8,J8)</f>
        <v>22275</v>
      </c>
    </row>
    <row r="9" spans="1:11">
      <c r="A9" s="13" t="s">
        <v>17</v>
      </c>
      <c r="B9" s="5">
        <v>0</v>
      </c>
      <c r="C9" s="5">
        <v>15</v>
      </c>
      <c r="D9" s="5">
        <f t="shared" si="2"/>
        <v>0</v>
      </c>
      <c r="E9" s="5" t="s">
        <v>15</v>
      </c>
      <c r="F9" s="1">
        <v>10</v>
      </c>
      <c r="G9" s="11">
        <f t="shared" si="0"/>
        <v>0</v>
      </c>
      <c r="H9" s="5">
        <f t="shared" si="3"/>
        <v>0</v>
      </c>
      <c r="I9" s="1">
        <f t="shared" si="4"/>
        <v>10</v>
      </c>
      <c r="J9" s="12">
        <f t="shared" si="1"/>
        <v>0</v>
      </c>
      <c r="K9" s="12">
        <f t="shared" si="5"/>
        <v>0</v>
      </c>
    </row>
    <row r="10" spans="1:11" ht="21">
      <c r="A10" s="10" t="s">
        <v>21</v>
      </c>
      <c r="B10" s="5">
        <v>36</v>
      </c>
      <c r="C10" s="5">
        <v>15</v>
      </c>
      <c r="D10" s="5">
        <f>PRODUCT(B10,C10)/12</f>
        <v>45</v>
      </c>
      <c r="E10" s="5" t="s">
        <v>18</v>
      </c>
      <c r="F10" s="1">
        <v>100</v>
      </c>
      <c r="G10" s="11">
        <f t="shared" si="0"/>
        <v>4500</v>
      </c>
      <c r="H10" s="5">
        <v>22</v>
      </c>
      <c r="I10" s="1">
        <f t="shared" si="4"/>
        <v>100</v>
      </c>
      <c r="J10" s="12">
        <f t="shared" si="1"/>
        <v>2200</v>
      </c>
      <c r="K10" s="12">
        <f t="shared" si="5"/>
        <v>6700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76050</v>
      </c>
      <c r="H13" s="14"/>
      <c r="I13" s="14"/>
      <c r="J13" s="3">
        <f>SUM(J7:J12)</f>
        <v>37975</v>
      </c>
      <c r="K13" s="4">
        <f>SUM(K7:K12)</f>
        <v>114025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"/>
  <sheetViews>
    <sheetView zoomScale="145" zoomScaleNormal="145" workbookViewId="0">
      <selection activeCell="D11" sqref="D11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156</v>
      </c>
      <c r="C7" s="5">
        <v>15</v>
      </c>
      <c r="D7" s="5">
        <f>PRODUCT(B7,C7)</f>
        <v>2340</v>
      </c>
      <c r="E7" s="5" t="s">
        <v>15</v>
      </c>
      <c r="F7" s="1">
        <v>55</v>
      </c>
      <c r="G7" s="11">
        <f t="shared" ref="G7:G12" si="0">PRODUCT(D7,F7)</f>
        <v>128700</v>
      </c>
      <c r="H7" s="5">
        <f>PRODUCT(D7,50%)</f>
        <v>1170</v>
      </c>
      <c r="I7" s="1">
        <f>F7</f>
        <v>55</v>
      </c>
      <c r="J7" s="12">
        <f t="shared" ref="J7:J12" si="1">PRODUCT(H7,F7)</f>
        <v>64350</v>
      </c>
      <c r="K7" s="12">
        <f>SUM(G7,J7)</f>
        <v>193050</v>
      </c>
    </row>
    <row r="8" spans="1:11">
      <c r="A8" s="10" t="s">
        <v>16</v>
      </c>
      <c r="B8" s="5">
        <v>156</v>
      </c>
      <c r="C8" s="5">
        <v>15</v>
      </c>
      <c r="D8" s="5">
        <f t="shared" ref="D8:D12" si="2">PRODUCT(B8,C8)</f>
        <v>2340</v>
      </c>
      <c r="E8" s="5" t="s">
        <v>15</v>
      </c>
      <c r="F8" s="1">
        <f>PRODUCT(F7,0.3)</f>
        <v>16.5</v>
      </c>
      <c r="G8" s="11">
        <f t="shared" si="0"/>
        <v>38610</v>
      </c>
      <c r="H8" s="5">
        <f t="shared" ref="H8:H12" si="3">PRODUCT(D8,50%)</f>
        <v>1170</v>
      </c>
      <c r="I8" s="1">
        <f t="shared" ref="I8:I12" si="4">F8</f>
        <v>16.5</v>
      </c>
      <c r="J8" s="12">
        <f t="shared" si="1"/>
        <v>19305</v>
      </c>
      <c r="K8" s="12">
        <f t="shared" ref="K8:K12" si="5">SUM(G8,J8)</f>
        <v>57915</v>
      </c>
    </row>
    <row r="9" spans="1:11">
      <c r="A9" s="13" t="s">
        <v>17</v>
      </c>
      <c r="B9" s="5">
        <v>84</v>
      </c>
      <c r="C9" s="5">
        <v>15</v>
      </c>
      <c r="D9" s="5">
        <f t="shared" si="2"/>
        <v>1260</v>
      </c>
      <c r="E9" s="5" t="s">
        <v>15</v>
      </c>
      <c r="F9" s="1">
        <v>10</v>
      </c>
      <c r="G9" s="11">
        <f t="shared" si="0"/>
        <v>12600</v>
      </c>
      <c r="H9" s="5">
        <f t="shared" si="3"/>
        <v>630</v>
      </c>
      <c r="I9" s="1">
        <f t="shared" si="4"/>
        <v>10</v>
      </c>
      <c r="J9" s="12">
        <f t="shared" si="1"/>
        <v>6300</v>
      </c>
      <c r="K9" s="12">
        <f t="shared" si="5"/>
        <v>18900</v>
      </c>
    </row>
    <row r="10" spans="1:11" ht="21">
      <c r="A10" s="10" t="s">
        <v>21</v>
      </c>
      <c r="B10" s="5">
        <v>60</v>
      </c>
      <c r="C10" s="5">
        <v>15</v>
      </c>
      <c r="D10" s="5">
        <f>PRODUCT(B10,C10)/12</f>
        <v>75</v>
      </c>
      <c r="E10" s="5" t="s">
        <v>18</v>
      </c>
      <c r="F10" s="1">
        <v>100</v>
      </c>
      <c r="G10" s="11">
        <f t="shared" si="0"/>
        <v>7500</v>
      </c>
      <c r="H10" s="5">
        <v>37</v>
      </c>
      <c r="I10" s="1">
        <f t="shared" si="4"/>
        <v>100</v>
      </c>
      <c r="J10" s="12">
        <f t="shared" si="1"/>
        <v>3700</v>
      </c>
      <c r="K10" s="12">
        <f t="shared" si="5"/>
        <v>11200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194610</v>
      </c>
      <c r="H13" s="14"/>
      <c r="I13" s="14"/>
      <c r="J13" s="3">
        <f>SUM(J7:J12)</f>
        <v>97255</v>
      </c>
      <c r="K13" s="4">
        <f>SUM(K7:K12)</f>
        <v>291865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"/>
  <sheetViews>
    <sheetView zoomScale="130" zoomScaleNormal="130" workbookViewId="0">
      <selection activeCell="F7" sqref="F7"/>
    </sheetView>
  </sheetViews>
  <sheetFormatPr defaultRowHeight="15"/>
  <cols>
    <col min="1" max="1" width="23.42578125" customWidth="1"/>
    <col min="2" max="2" width="12.140625" customWidth="1"/>
    <col min="3" max="3" width="7.5703125" bestFit="1" customWidth="1"/>
    <col min="4" max="4" width="17.140625" customWidth="1"/>
    <col min="5" max="6" width="7.42578125" customWidth="1"/>
    <col min="7" max="7" width="12.85546875" customWidth="1"/>
    <col min="8" max="10" width="12.140625" customWidth="1"/>
    <col min="11" max="11" width="15.28515625" customWidth="1"/>
  </cols>
  <sheetData>
    <row r="1" spans="1:11">
      <c r="A1" s="20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5"/>
      <c r="B3" s="24" t="s">
        <v>2</v>
      </c>
      <c r="C3" s="24"/>
      <c r="D3" s="24"/>
      <c r="E3" s="24"/>
      <c r="F3" s="24"/>
      <c r="G3" s="24"/>
      <c r="H3" s="25" t="s">
        <v>22</v>
      </c>
      <c r="I3" s="25"/>
      <c r="J3" s="25"/>
      <c r="K3" s="26" t="s">
        <v>3</v>
      </c>
    </row>
    <row r="4" spans="1:11" ht="31.5">
      <c r="A4" s="27" t="s">
        <v>4</v>
      </c>
      <c r="B4" s="18" t="s">
        <v>5</v>
      </c>
      <c r="C4" s="18" t="s">
        <v>6</v>
      </c>
      <c r="D4" s="6" t="s">
        <v>7</v>
      </c>
      <c r="E4" s="18" t="s">
        <v>8</v>
      </c>
      <c r="F4" s="18" t="s">
        <v>9</v>
      </c>
      <c r="G4" s="18" t="s">
        <v>10</v>
      </c>
      <c r="H4" s="7" t="s">
        <v>11</v>
      </c>
      <c r="I4" s="19" t="s">
        <v>9</v>
      </c>
      <c r="J4" s="19" t="s">
        <v>10</v>
      </c>
      <c r="K4" s="26"/>
    </row>
    <row r="5" spans="1:11" ht="21">
      <c r="A5" s="27"/>
      <c r="B5" s="18"/>
      <c r="C5" s="18"/>
      <c r="D5" s="6" t="s">
        <v>12</v>
      </c>
      <c r="E5" s="18"/>
      <c r="F5" s="18"/>
      <c r="G5" s="18"/>
      <c r="H5" s="7" t="s">
        <v>13</v>
      </c>
      <c r="I5" s="19"/>
      <c r="J5" s="19"/>
      <c r="K5" s="26"/>
    </row>
    <row r="6" spans="1:1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/>
    </row>
    <row r="7" spans="1:11">
      <c r="A7" s="10" t="s">
        <v>14</v>
      </c>
      <c r="B7" s="5">
        <v>168</v>
      </c>
      <c r="C7" s="5">
        <v>15</v>
      </c>
      <c r="D7" s="5">
        <f>PRODUCT(B7,C7)</f>
        <v>2520</v>
      </c>
      <c r="E7" s="5" t="s">
        <v>15</v>
      </c>
      <c r="F7" s="1">
        <v>55</v>
      </c>
      <c r="G7" s="11">
        <f t="shared" ref="G7:G12" si="0">PRODUCT(D7,F7)</f>
        <v>138600</v>
      </c>
      <c r="H7" s="5">
        <f>PRODUCT(D7,50%)</f>
        <v>1260</v>
      </c>
      <c r="I7" s="1">
        <f>F7</f>
        <v>55</v>
      </c>
      <c r="J7" s="12">
        <f t="shared" ref="J7:J12" si="1">PRODUCT(H7,F7)</f>
        <v>69300</v>
      </c>
      <c r="K7" s="12">
        <f>SUM(G7,J7)</f>
        <v>207900</v>
      </c>
    </row>
    <row r="8" spans="1:11">
      <c r="A8" s="10" t="s">
        <v>16</v>
      </c>
      <c r="B8" s="5">
        <v>168</v>
      </c>
      <c r="C8" s="5">
        <v>15</v>
      </c>
      <c r="D8" s="5">
        <f t="shared" ref="D8:D12" si="2">PRODUCT(B8,C8)</f>
        <v>2520</v>
      </c>
      <c r="E8" s="5" t="s">
        <v>15</v>
      </c>
      <c r="F8" s="1">
        <f>PRODUCT(F7,0.3)</f>
        <v>16.5</v>
      </c>
      <c r="G8" s="11">
        <f t="shared" si="0"/>
        <v>41580</v>
      </c>
      <c r="H8" s="5">
        <f t="shared" ref="H8:H12" si="3">PRODUCT(D8,50%)</f>
        <v>1260</v>
      </c>
      <c r="I8" s="1">
        <f t="shared" ref="I8:I12" si="4">F8</f>
        <v>16.5</v>
      </c>
      <c r="J8" s="12">
        <f t="shared" si="1"/>
        <v>20790</v>
      </c>
      <c r="K8" s="12">
        <f t="shared" ref="K8:K12" si="5">SUM(G8,J8)</f>
        <v>62370</v>
      </c>
    </row>
    <row r="9" spans="1:11">
      <c r="A9" s="13" t="s">
        <v>17</v>
      </c>
      <c r="B9" s="5">
        <v>84</v>
      </c>
      <c r="C9" s="5">
        <v>15</v>
      </c>
      <c r="D9" s="5">
        <f t="shared" si="2"/>
        <v>1260</v>
      </c>
      <c r="E9" s="5" t="s">
        <v>15</v>
      </c>
      <c r="F9" s="1">
        <v>10</v>
      </c>
      <c r="G9" s="11">
        <f t="shared" si="0"/>
        <v>12600</v>
      </c>
      <c r="H9" s="5">
        <f t="shared" si="3"/>
        <v>630</v>
      </c>
      <c r="I9" s="1">
        <f t="shared" si="4"/>
        <v>10</v>
      </c>
      <c r="J9" s="12">
        <f t="shared" si="1"/>
        <v>6300</v>
      </c>
      <c r="K9" s="12">
        <f t="shared" si="5"/>
        <v>18900</v>
      </c>
    </row>
    <row r="10" spans="1:11" ht="21">
      <c r="A10" s="10" t="s">
        <v>21</v>
      </c>
      <c r="B10" s="5">
        <v>60</v>
      </c>
      <c r="C10" s="5">
        <v>15</v>
      </c>
      <c r="D10" s="5">
        <f>PRODUCT(B10,C10)/12</f>
        <v>75</v>
      </c>
      <c r="E10" s="5" t="s">
        <v>18</v>
      </c>
      <c r="F10" s="1">
        <v>100</v>
      </c>
      <c r="G10" s="11">
        <f t="shared" si="0"/>
        <v>7500</v>
      </c>
      <c r="H10" s="5">
        <v>37</v>
      </c>
      <c r="I10" s="1">
        <f t="shared" si="4"/>
        <v>100</v>
      </c>
      <c r="J10" s="12">
        <f t="shared" si="1"/>
        <v>3700</v>
      </c>
      <c r="K10" s="12">
        <f t="shared" si="5"/>
        <v>11200</v>
      </c>
    </row>
    <row r="11" spans="1:11">
      <c r="A11" s="10" t="s">
        <v>19</v>
      </c>
      <c r="B11" s="5">
        <v>48</v>
      </c>
      <c r="C11" s="5">
        <v>15</v>
      </c>
      <c r="D11" s="5">
        <f t="shared" si="2"/>
        <v>720</v>
      </c>
      <c r="E11" s="5" t="s">
        <v>15</v>
      </c>
      <c r="F11" s="1">
        <v>10</v>
      </c>
      <c r="G11" s="11">
        <f t="shared" si="0"/>
        <v>7200</v>
      </c>
      <c r="H11" s="5">
        <f t="shared" si="3"/>
        <v>360</v>
      </c>
      <c r="I11" s="1">
        <f t="shared" si="4"/>
        <v>10</v>
      </c>
      <c r="J11" s="12">
        <f t="shared" si="1"/>
        <v>3600</v>
      </c>
      <c r="K11" s="12">
        <f t="shared" si="5"/>
        <v>10800</v>
      </c>
    </row>
    <row r="12" spans="1:11" ht="21">
      <c r="A12" s="10" t="s">
        <v>20</v>
      </c>
      <c r="B12" s="5">
        <v>0</v>
      </c>
      <c r="C12" s="5">
        <v>15</v>
      </c>
      <c r="D12" s="5">
        <f t="shared" si="2"/>
        <v>0</v>
      </c>
      <c r="E12" s="5" t="s">
        <v>15</v>
      </c>
      <c r="F12" s="12">
        <v>0</v>
      </c>
      <c r="G12" s="11">
        <f t="shared" si="0"/>
        <v>0</v>
      </c>
      <c r="H12" s="5">
        <f t="shared" si="3"/>
        <v>0</v>
      </c>
      <c r="I12" s="1">
        <f t="shared" si="4"/>
        <v>0</v>
      </c>
      <c r="J12" s="12">
        <f t="shared" si="1"/>
        <v>0</v>
      </c>
      <c r="K12" s="12">
        <f t="shared" si="5"/>
        <v>0</v>
      </c>
    </row>
    <row r="13" spans="1:11">
      <c r="A13" s="14"/>
      <c r="B13" s="14"/>
      <c r="C13" s="14"/>
      <c r="D13" s="14"/>
      <c r="E13" s="14"/>
      <c r="F13" s="14"/>
      <c r="G13" s="2">
        <f>SUM(G7:G12)</f>
        <v>207480</v>
      </c>
      <c r="H13" s="14"/>
      <c r="I13" s="14"/>
      <c r="J13" s="3">
        <f>SUM(J7:J12)</f>
        <v>103690</v>
      </c>
      <c r="K13" s="4">
        <f>SUM(K7:K12)</f>
        <v>311170</v>
      </c>
    </row>
  </sheetData>
  <mergeCells count="13">
    <mergeCell ref="G4:G5"/>
    <mergeCell ref="I4:I5"/>
    <mergeCell ref="J4:J5"/>
    <mergeCell ref="A1:K1"/>
    <mergeCell ref="A2:K2"/>
    <mergeCell ref="B3:G3"/>
    <mergeCell ref="H3:J3"/>
    <mergeCell ref="K3:K5"/>
    <mergeCell ref="A4:A5"/>
    <mergeCell ref="B4:B5"/>
    <mergeCell ref="C4:C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Nazwy części </vt:lpstr>
      <vt:lpstr>Część Nr 1</vt:lpstr>
      <vt:lpstr>Część Nr 2</vt:lpstr>
      <vt:lpstr>Część Nr 3</vt:lpstr>
      <vt:lpstr>Część 4</vt:lpstr>
      <vt:lpstr>Część 5</vt:lpstr>
      <vt:lpstr>Cześć 6</vt:lpstr>
      <vt:lpstr>Cześć 7</vt:lpstr>
      <vt:lpstr>Część 8</vt:lpstr>
      <vt:lpstr>Część 9</vt:lpstr>
      <vt:lpstr>Część 10</vt:lpstr>
      <vt:lpstr>Część 11</vt:lpstr>
      <vt:lpstr>Część12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Brejnak</dc:creator>
  <cp:lastModifiedBy>Lucyna Brejnak</cp:lastModifiedBy>
  <cp:lastPrinted>2026-09-02T09:40:49Z</cp:lastPrinted>
  <dcterms:created xsi:type="dcterms:W3CDTF">2026-09-02T08:52:04Z</dcterms:created>
  <dcterms:modified xsi:type="dcterms:W3CDTF">2026-09-02T12:55:44Z</dcterms:modified>
</cp:coreProperties>
</file>